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heets/sheet13.xml" ContentType="application/vnd.openxmlformats-officedocument.spreadsheetml.chart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chartsheets/sheet20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7845" yWindow="975" windowWidth="20730" windowHeight="11760" tabRatio="500" firstSheet="18" activeTab="22"/>
  </bookViews>
  <sheets>
    <sheet name="Foglio1" sheetId="1" r:id="rId1"/>
    <sheet name="DIDATTICA 1" sheetId="4" r:id="rId2"/>
    <sheet name="DIDATTICA 2 " sheetId="13" r:id="rId3"/>
    <sheet name="DIDATTICA 3" sheetId="14" r:id="rId4"/>
    <sheet name="DIDATTICA 4" sheetId="15" r:id="rId5"/>
    <sheet name="DIDATTICA 5" sheetId="16" r:id="rId6"/>
    <sheet name="SCU FAM 6" sheetId="17" r:id="rId7"/>
    <sheet name="SCU FAM 7" sheetId="18" r:id="rId8"/>
    <sheet name="SCU FAM 8" sheetId="19" r:id="rId9"/>
    <sheet name="SCU FAM 9" sheetId="20" r:id="rId10"/>
    <sheet name="SCU FAM 10" sheetId="21" r:id="rId11"/>
    <sheet name="SCU FAM 11" sheetId="22" r:id="rId12"/>
    <sheet name="SCU FAM 12" sheetId="23" r:id="rId13"/>
    <sheet name="EDI SER 13" sheetId="24" r:id="rId14"/>
    <sheet name="EDI SER 14" sheetId="25" r:id="rId15"/>
    <sheet name="UFFICI 15" sheetId="26" r:id="rId16"/>
    <sheet name="UFFICI 16" sheetId="27" r:id="rId17"/>
    <sheet name="UFFICI 17" sheetId="28" r:id="rId18"/>
    <sheet name="UFFICI 18" sheetId="29" r:id="rId19"/>
    <sheet name="UFFICI 19" sheetId="30" r:id="rId20"/>
    <sheet name="QUESTIONARIO 20" sheetId="31" r:id="rId21"/>
    <sheet name="QUESTIONARIO 21" sheetId="32" r:id="rId22"/>
    <sheet name=" SCELTA SCUOLA 22" sheetId="33" r:id="rId23"/>
    <sheet name="Foglio2" sheetId="34" r:id="rId24"/>
  </sheets>
  <calcPr calcId="125725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3" i="1"/>
  <c r="D73"/>
  <c r="C73"/>
  <c r="B73"/>
  <c r="D69"/>
  <c r="E69"/>
  <c r="C69"/>
  <c r="B69"/>
  <c r="C66"/>
  <c r="B66"/>
  <c r="E62"/>
  <c r="D62"/>
  <c r="C62"/>
  <c r="B62"/>
  <c r="E59"/>
  <c r="D59"/>
  <c r="C59"/>
  <c r="B59"/>
  <c r="D56"/>
  <c r="C56"/>
  <c r="B56"/>
  <c r="E53"/>
  <c r="D53"/>
  <c r="C53"/>
  <c r="B53"/>
  <c r="E50"/>
  <c r="D50"/>
  <c r="C50"/>
  <c r="B50"/>
  <c r="C46"/>
  <c r="B46"/>
  <c r="D43"/>
  <c r="C43"/>
  <c r="B43"/>
  <c r="E39"/>
  <c r="D39"/>
  <c r="C39"/>
  <c r="B39"/>
  <c r="B36"/>
  <c r="D33"/>
  <c r="C33"/>
  <c r="B33"/>
  <c r="D30"/>
  <c r="C30"/>
  <c r="B30"/>
  <c r="D27"/>
  <c r="C27"/>
  <c r="B27"/>
  <c r="D24"/>
  <c r="C24"/>
  <c r="B24"/>
  <c r="D21"/>
  <c r="C21"/>
  <c r="B21"/>
  <c r="D17"/>
  <c r="C17"/>
  <c r="B17"/>
  <c r="E14"/>
  <c r="D14"/>
  <c r="C14"/>
  <c r="B14"/>
  <c r="D11"/>
  <c r="C11"/>
  <c r="B11"/>
  <c r="D8"/>
  <c r="C8"/>
  <c r="B8"/>
  <c r="D5"/>
  <c r="C5"/>
  <c r="B5"/>
  <c r="E66"/>
  <c r="E56"/>
  <c r="E46"/>
  <c r="D46"/>
  <c r="D36"/>
  <c r="C36"/>
  <c r="E27"/>
  <c r="D66"/>
  <c r="E43"/>
  <c r="E36"/>
  <c r="E33"/>
  <c r="E30"/>
  <c r="E24"/>
  <c r="E17"/>
  <c r="E11"/>
  <c r="E8"/>
  <c r="E5"/>
</calcChain>
</file>

<file path=xl/sharedStrings.xml><?xml version="1.0" encoding="utf-8"?>
<sst xmlns="http://schemas.openxmlformats.org/spreadsheetml/2006/main" count="118" uniqueCount="38">
  <si>
    <t xml:space="preserve"> L’esperienza scolastica vissuta da mio figlio è positiva.</t>
  </si>
  <si>
    <t xml:space="preserve"> Sono d’accordo</t>
  </si>
  <si>
    <t xml:space="preserve"> parzialmente d’accordo</t>
  </si>
  <si>
    <t>Non sono d’accordo</t>
  </si>
  <si>
    <t>Non so</t>
  </si>
  <si>
    <t>Mio figlio/a considera stimolante il lavoro scolastico.</t>
  </si>
  <si>
    <t xml:space="preserve">I docenti mi fanno capire i punti di forza e di debolezza di mio figlio/a.     </t>
  </si>
  <si>
    <t>La scuola esplicita quali risultati scolastici si aspetta da mio figlio/a</t>
  </si>
  <si>
    <t>La scheda di valutazione mi dà utili informazioni sui progressi di mio figlio/a</t>
  </si>
  <si>
    <t>A) DIDATTICA</t>
  </si>
  <si>
    <t>Durante gli incontri con i docenti ho modo di discutere serenamente della crescita globale di mio figlio/a</t>
  </si>
  <si>
    <t>. Mi sento coinvolto nelle scelte educative della scuola.</t>
  </si>
  <si>
    <t>Le informazioni sulle attività didattiche ed educative della classe sono sufficienti</t>
  </si>
  <si>
    <t xml:space="preserve">La scuola mi informa sulle iniziative che attua </t>
  </si>
  <si>
    <t>E’ importante che la scuola insegni un metodo di studio</t>
  </si>
  <si>
    <t xml:space="preserve">La figura del rappresentante dei genitori è funzionale </t>
  </si>
  <si>
    <t xml:space="preserve">Sono soddisfatto degli ambienti e delle attrezzature scolastiche </t>
  </si>
  <si>
    <t xml:space="preserve"> Sono soddisfatto del servizio reso dai collaboratori scolastici</t>
  </si>
  <si>
    <t>L’orario di apertura degli uffici di segreteria risponde alle mie esigenze</t>
  </si>
  <si>
    <t xml:space="preserve">In segreteria mi danno informazioni chiare e soddisfacenti     </t>
  </si>
  <si>
    <t>La modulistica proposta è chiara e di facile compilazione</t>
  </si>
  <si>
    <t>Il Dirigente Scolastico è disponibile e collaborativo</t>
  </si>
  <si>
    <t>L’orario e le modalità di ricevimento del Dirigente Scolastico sono adeguati</t>
  </si>
  <si>
    <t>VALUTAZIONE QUESTIONARIO</t>
  </si>
  <si>
    <t>Il questionario è di facile comprensione</t>
  </si>
  <si>
    <t>Il presente questionario è uno strumento utile per migliorare la qualità del servizio scolastico</t>
  </si>
  <si>
    <t>A conclusione della valutazione espressa quali sono le ragioni per cui ha scelto questa scuola?</t>
  </si>
  <si>
    <t xml:space="preserve"> Per la vicinanza a casa</t>
  </si>
  <si>
    <t xml:space="preserve"> Per l’offerta formativa</t>
  </si>
  <si>
    <t xml:space="preserve"> Per la preparazione che fornisce</t>
  </si>
  <si>
    <t xml:space="preserve"> Per i docenti che vi insegnano</t>
  </si>
  <si>
    <t xml:space="preserve">B) RAPPORTO SCUOLA FAMIGLIA </t>
  </si>
  <si>
    <t>C) EDIFICIO E SERVIZI</t>
  </si>
  <si>
    <t>D) UFFICI</t>
  </si>
  <si>
    <t>Gli incontri sono ben strutturati e organizzati</t>
  </si>
  <si>
    <t>In alcuni casi non ci sono state risposte.</t>
  </si>
  <si>
    <t>All'ultima domanda alcune risposte erano molteplici.</t>
  </si>
  <si>
    <r>
      <t>QUESTIONARI GENITORI</t>
    </r>
    <r>
      <rPr>
        <b/>
        <u/>
        <sz val="14"/>
        <color rgb="FFFF0000"/>
        <rFont val="Comic Sans MS"/>
      </rPr>
      <t xml:space="preserve"> SECONDARIA ISTITUTO</t>
    </r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</si>
</sst>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family val="2"/>
      <scheme val="minor"/>
    </font>
    <font>
      <sz val="11"/>
      <color theme="1"/>
      <name val="Comic Sans M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omic Sans MS"/>
    </font>
    <font>
      <sz val="14"/>
      <color theme="1"/>
      <name val="Comic Sans MS"/>
    </font>
    <font>
      <sz val="10.5"/>
      <color theme="1"/>
      <name val="Verdana"/>
    </font>
    <font>
      <b/>
      <sz val="12"/>
      <color theme="1"/>
      <name val="Comic Sans MS"/>
    </font>
    <font>
      <b/>
      <sz val="11"/>
      <color theme="1"/>
      <name val="Comic Sans MS"/>
    </font>
    <font>
      <b/>
      <sz val="14"/>
      <color rgb="FFFF0000"/>
      <name val="Comic Sans MS"/>
    </font>
    <font>
      <b/>
      <u/>
      <sz val="14"/>
      <color rgb="FFFF0000"/>
      <name val="Comic Sans MS"/>
    </font>
    <font>
      <b/>
      <sz val="11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6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Normale" xfId="0" builtinId="0"/>
  </cellStyles>
  <dxfs count="0"/>
  <tableStyles count="0" defaultTableStyle="TableStyleMedium9" defaultPivotStyle="PivotStyleMedium4"/>
  <colors>
    <mruColors>
      <color rgb="FF00FF00"/>
      <color rgb="FFFFCC66"/>
      <color rgb="FFFF00FF"/>
      <color rgb="FFFF0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chartsheet" Target="chartsheets/sheet17.xml"/><Relationship Id="rId26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20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6.xml"/><Relationship Id="rId25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chartsheet" Target="chartsheets/sheet19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worksheet" Target="worksheets/sheet2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23" Type="http://schemas.openxmlformats.org/officeDocument/2006/relationships/chartsheet" Target="chartsheets/sheet22.xml"/><Relationship Id="rId28" Type="http://schemas.openxmlformats.org/officeDocument/2006/relationships/calcChain" Target="calcChain.xml"/><Relationship Id="rId10" Type="http://schemas.openxmlformats.org/officeDocument/2006/relationships/chartsheet" Target="chartsheets/sheet9.xml"/><Relationship Id="rId19" Type="http://schemas.openxmlformats.org/officeDocument/2006/relationships/chartsheet" Target="chartsheets/sheet18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chartsheet" Target="chartsheets/sheet21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</a:t>
            </a:r>
            <a:r>
              <a:rPr lang="it-IT" baseline="0"/>
              <a:t> DIDATTICA</a:t>
            </a:r>
            <a:endParaRPr lang="it-IT"/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55000">
                  <a:srgbClr val="FFC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path path="circle">
                <a:fillToRect l="100000" t="100000"/>
              </a:path>
              <a:tileRect r="-100000" b="-100000"/>
            </a:gradFill>
          </c:spPr>
          <c:dLbls>
            <c:showVal val="1"/>
          </c:dLbls>
          <c:cat>
            <c:multiLvlStrRef>
              <c:f>Foglio1!$B$3:$E$4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 L’esperienza scolastica vissuta da mio figlio è positiva.</c:v>
                  </c:pt>
                </c:lvl>
              </c:multiLvlStrCache>
            </c:multiLvlStrRef>
          </c:cat>
          <c:val>
            <c:numRef>
              <c:f>Foglio1!$B$5:$E$5</c:f>
              <c:numCache>
                <c:formatCode>General</c:formatCode>
                <c:ptCount val="4"/>
                <c:pt idx="0">
                  <c:v>53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axId val="72068096"/>
        <c:axId val="72082176"/>
      </c:barChart>
      <c:catAx>
        <c:axId val="72068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2082176"/>
        <c:crossesAt val="0"/>
        <c:auto val="1"/>
        <c:lblAlgn val="ctr"/>
        <c:lblOffset val="100"/>
      </c:catAx>
      <c:valAx>
        <c:axId val="72082176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2068096"/>
        <c:crosses val="autoZero"/>
        <c:crossBetween val="between"/>
        <c:majorUnit val="5"/>
        <c:minorUnit val="2"/>
      </c:valAx>
    </c:plotArea>
    <c:plotVisOnly val="1"/>
    <c:dispBlanksAs val="gap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Foglio1!$B$31:$E$32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scuola mi informa sulle iniziative che attua </c:v>
                  </c:pt>
                </c:lvl>
              </c:multiLvlStrCache>
            </c:multiLvlStrRef>
          </c:cat>
          <c:val>
            <c:numRef>
              <c:f>Foglio1!$B$33:$E$33</c:f>
              <c:numCache>
                <c:formatCode>General</c:formatCode>
                <c:ptCount val="4"/>
                <c:pt idx="0">
                  <c:v>66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axId val="76862592"/>
        <c:axId val="76864128"/>
      </c:barChart>
      <c:catAx>
        <c:axId val="768625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864128"/>
        <c:crosses val="autoZero"/>
        <c:auto val="1"/>
        <c:lblAlgn val="ctr"/>
        <c:lblOffset val="100"/>
      </c:catAx>
      <c:valAx>
        <c:axId val="76864128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6862592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algn="ctr" rtl="0">
              <a:defRPr/>
            </a:pPr>
            <a:r>
              <a:rPr lang="it-IT"/>
              <a:t>B) RAPPORTI SCUOLA FAMIGLIA</a:t>
            </a: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Foglio1!$B$34:$E$35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E’ importante che la scuola insegni un metodo di studio</c:v>
                  </c:pt>
                </c:lvl>
              </c:multiLvlStrCache>
            </c:multiLvlStrRef>
          </c:cat>
          <c:val>
            <c:numRef>
              <c:f>Foglio1!$B$36:$E$36</c:f>
              <c:numCache>
                <c:formatCode>General</c:formatCode>
                <c:ptCount val="4"/>
                <c:pt idx="0">
                  <c:v>72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axId val="76921472"/>
        <c:axId val="76931456"/>
      </c:barChart>
      <c:catAx>
        <c:axId val="76921472"/>
        <c:scaling>
          <c:orientation val="minMax"/>
        </c:scaling>
        <c:axPos val="b"/>
        <c:majorTickMark val="none"/>
        <c:tickLblPos val="nextTo"/>
        <c:crossAx val="76931456"/>
        <c:crosses val="autoZero"/>
        <c:auto val="1"/>
        <c:lblAlgn val="ctr"/>
        <c:lblOffset val="100"/>
      </c:catAx>
      <c:valAx>
        <c:axId val="76931456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6921472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Foglio1!$B$37:$E$38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figura del rappresentante dei genitori è funzionale </c:v>
                  </c:pt>
                </c:lvl>
              </c:multiLvlStrCache>
            </c:multiLvlStrRef>
          </c:cat>
          <c:val>
            <c:numRef>
              <c:f>Foglio1!$B$39:$E$39</c:f>
              <c:numCache>
                <c:formatCode>General</c:formatCode>
                <c:ptCount val="4"/>
                <c:pt idx="0">
                  <c:v>43</c:v>
                </c:pt>
                <c:pt idx="1">
                  <c:v>26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axId val="77259136"/>
        <c:axId val="77260672"/>
      </c:barChart>
      <c:catAx>
        <c:axId val="772591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7260672"/>
        <c:crosses val="autoZero"/>
        <c:auto val="1"/>
        <c:lblAlgn val="ctr"/>
        <c:lblOffset val="100"/>
      </c:catAx>
      <c:valAx>
        <c:axId val="7726067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725913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C) EDIFICIO E SERVIZI</a:t>
            </a:r>
          </a:p>
        </c:rich>
      </c:tx>
      <c:layout/>
      <c:spPr>
        <a:solidFill>
          <a:srgbClr val="3366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44000">
                  <a:srgbClr val="9BBB59">
                    <a:lumMod val="60000"/>
                    <a:lumOff val="40000"/>
                  </a:srgbClr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l="100000" t="100000"/>
              </a:path>
              <a:tileRect r="-100000" b="-100000"/>
            </a:gradFill>
          </c:spPr>
          <c:dLbls>
            <c:txPr>
              <a:bodyPr/>
              <a:lstStyle/>
              <a:p>
                <a:pPr>
                  <a:defRPr b="0"/>
                </a:pPr>
                <a:endParaRPr lang="it-IT"/>
              </a:p>
            </c:txPr>
            <c:showVal val="1"/>
          </c:dLbls>
          <c:cat>
            <c:multiLvlStrRef>
              <c:f>Foglio1!$B$41:$E$42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Sono soddisfatto degli ambienti e delle attrezzature scolastiche </c:v>
                  </c:pt>
                </c:lvl>
              </c:multiLvlStrCache>
            </c:multiLvlStrRef>
          </c:cat>
          <c:val>
            <c:numRef>
              <c:f>Foglio1!$B$43:$E$43</c:f>
              <c:numCache>
                <c:formatCode>General</c:formatCode>
                <c:ptCount val="4"/>
                <c:pt idx="0">
                  <c:v>33</c:v>
                </c:pt>
                <c:pt idx="1">
                  <c:v>36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axId val="77637504"/>
        <c:axId val="77639040"/>
      </c:barChart>
      <c:catAx>
        <c:axId val="77637504"/>
        <c:scaling>
          <c:orientation val="minMax"/>
        </c:scaling>
        <c:axPos val="b"/>
        <c:majorTickMark val="none"/>
        <c:tickLblPos val="nextTo"/>
        <c:crossAx val="77639040"/>
        <c:crosses val="autoZero"/>
        <c:auto val="1"/>
        <c:lblAlgn val="ctr"/>
        <c:lblOffset val="100"/>
      </c:catAx>
      <c:valAx>
        <c:axId val="77639040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7637504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C)</a:t>
            </a:r>
            <a:r>
              <a:rPr lang="it-IT" baseline="0"/>
              <a:t> EDIFICIO E SERVIZI</a:t>
            </a:r>
            <a:endParaRPr lang="it-IT"/>
          </a:p>
        </c:rich>
      </c:tx>
      <c:layout/>
      <c:spPr>
        <a:solidFill>
          <a:srgbClr val="3366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44000">
                  <a:srgbClr val="9BBB59">
                    <a:lumMod val="60000"/>
                    <a:lumOff val="40000"/>
                  </a:srgbClr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Foglio1!$B$44:$E$45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 Sono soddisfatto del servizio reso dai collaboratori scolastici</c:v>
                  </c:pt>
                </c:lvl>
              </c:multiLvlStrCache>
            </c:multiLvlStrRef>
          </c:cat>
          <c:val>
            <c:numRef>
              <c:f>Foglio1!$B$46:$E$46</c:f>
              <c:numCache>
                <c:formatCode>General</c:formatCode>
                <c:ptCount val="4"/>
                <c:pt idx="0">
                  <c:v>42</c:v>
                </c:pt>
                <c:pt idx="1">
                  <c:v>27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axId val="77659520"/>
        <c:axId val="77730944"/>
      </c:barChart>
      <c:catAx>
        <c:axId val="776595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7730944"/>
        <c:crosses val="autoZero"/>
        <c:auto val="1"/>
        <c:lblAlgn val="ctr"/>
        <c:lblOffset val="100"/>
      </c:catAx>
      <c:valAx>
        <c:axId val="77730944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765952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32000">
                  <a:srgbClr val="7030A0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path path="circle">
                <a:fillToRect t="100000" r="100000"/>
              </a:path>
              <a:tileRect l="-100000" b="-100000"/>
            </a:gradFill>
          </c:spPr>
          <c:dLbls>
            <c:showVal val="1"/>
          </c:dLbls>
          <c:cat>
            <c:multiLvlStrRef>
              <c:f>Foglio1!$B$48:$E$49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L’orario di apertura degli uffici di segreteria risponde alle mie esigenze</c:v>
                  </c:pt>
                </c:lvl>
              </c:multiLvlStrCache>
            </c:multiLvlStrRef>
          </c:cat>
          <c:val>
            <c:numRef>
              <c:f>Foglio1!$B$50:$E$50</c:f>
              <c:numCache>
                <c:formatCode>General</c:formatCode>
                <c:ptCount val="4"/>
                <c:pt idx="0">
                  <c:v>31</c:v>
                </c:pt>
                <c:pt idx="1">
                  <c:v>24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</c:ser>
        <c:axId val="77763712"/>
        <c:axId val="77765248"/>
      </c:barChart>
      <c:catAx>
        <c:axId val="77763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7765248"/>
        <c:crosses val="autoZero"/>
        <c:auto val="1"/>
        <c:lblAlgn val="ctr"/>
        <c:lblOffset val="100"/>
      </c:catAx>
      <c:valAx>
        <c:axId val="77765248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7763712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2000">
                  <a:srgbClr val="7030A0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Foglio1!$B$51:$E$52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In segreteria mi danno informazioni chiare e soddisfacenti     </c:v>
                  </c:pt>
                </c:lvl>
              </c:multiLvlStrCache>
            </c:multiLvlStrRef>
          </c:cat>
          <c:val>
            <c:numRef>
              <c:f>Foglio1!$B$53:$E$53</c:f>
              <c:numCache>
                <c:formatCode>General</c:formatCode>
                <c:ptCount val="4"/>
                <c:pt idx="0">
                  <c:v>44</c:v>
                </c:pt>
                <c:pt idx="1">
                  <c:v>17</c:v>
                </c:pt>
                <c:pt idx="2">
                  <c:v>2</c:v>
                </c:pt>
                <c:pt idx="3">
                  <c:v>12</c:v>
                </c:pt>
              </c:numCache>
            </c:numRef>
          </c:val>
        </c:ser>
        <c:axId val="76708480"/>
        <c:axId val="76730752"/>
      </c:barChart>
      <c:catAx>
        <c:axId val="76708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730752"/>
        <c:crosses val="autoZero"/>
        <c:auto val="1"/>
        <c:lblAlgn val="ctr"/>
        <c:lblOffset val="100"/>
      </c:catAx>
      <c:valAx>
        <c:axId val="7673075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670848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2000">
                  <a:srgbClr val="7030A0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Foglio1!$B$54:$E$55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modulistica proposta è chiara e di facile compilazione</c:v>
                  </c:pt>
                </c:lvl>
              </c:multiLvlStrCache>
            </c:multiLvlStrRef>
          </c:cat>
          <c:val>
            <c:numRef>
              <c:f>Foglio1!$B$56:$E$56</c:f>
              <c:numCache>
                <c:formatCode>General</c:formatCode>
                <c:ptCount val="4"/>
                <c:pt idx="0">
                  <c:v>66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axId val="78938496"/>
        <c:axId val="78940032"/>
      </c:barChart>
      <c:catAx>
        <c:axId val="78938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8940032"/>
        <c:crosses val="autoZero"/>
        <c:auto val="1"/>
        <c:lblAlgn val="ctr"/>
        <c:lblOffset val="100"/>
      </c:catAx>
      <c:valAx>
        <c:axId val="7894003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893849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2000">
                  <a:srgbClr val="7030A0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Foglio1!$B$57:$E$58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Il Dirigente Scolastico è disponibile e collaborativo</c:v>
                  </c:pt>
                </c:lvl>
              </c:multiLvlStrCache>
            </c:multiLvlStrRef>
          </c:cat>
          <c:val>
            <c:numRef>
              <c:f>Foglio1!$B$59:$E$59</c:f>
              <c:numCache>
                <c:formatCode>General</c:formatCode>
                <c:ptCount val="4"/>
                <c:pt idx="0">
                  <c:v>20</c:v>
                </c:pt>
                <c:pt idx="1">
                  <c:v>18</c:v>
                </c:pt>
                <c:pt idx="2">
                  <c:v>8</c:v>
                </c:pt>
                <c:pt idx="3">
                  <c:v>28</c:v>
                </c:pt>
              </c:numCache>
            </c:numRef>
          </c:val>
        </c:ser>
        <c:axId val="79017856"/>
        <c:axId val="79019392"/>
      </c:barChart>
      <c:catAx>
        <c:axId val="790178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019392"/>
        <c:crosses val="autoZero"/>
        <c:auto val="1"/>
        <c:lblAlgn val="ctr"/>
        <c:lblOffset val="100"/>
      </c:catAx>
      <c:valAx>
        <c:axId val="7901939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901785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D) UFFICI </a:t>
            </a:r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2000">
                  <a:srgbClr val="7030A0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path path="circle">
                <a:fillToRect t="100000" r="100000"/>
              </a:path>
            </a:gradFill>
          </c:spPr>
          <c:dLbls>
            <c:txPr>
              <a:bodyPr/>
              <a:lstStyle/>
              <a:p>
                <a:pPr>
                  <a:defRPr b="0"/>
                </a:pPr>
                <a:endParaRPr lang="it-IT"/>
              </a:p>
            </c:txPr>
            <c:showVal val="1"/>
          </c:dLbls>
          <c:cat>
            <c:multiLvlStrRef>
              <c:f>Foglio1!$B$60:$E$61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L’orario e le modalità di ricevimento del Dirigente Scolastico sono adeguati</c:v>
                  </c:pt>
                </c:lvl>
              </c:multiLvlStrCache>
            </c:multiLvlStrRef>
          </c:cat>
          <c:val>
            <c:numRef>
              <c:f>Foglio1!$B$62:$E$62</c:f>
              <c:numCache>
                <c:formatCode>General</c:formatCode>
                <c:ptCount val="4"/>
                <c:pt idx="0">
                  <c:v>21</c:v>
                </c:pt>
                <c:pt idx="1">
                  <c:v>17</c:v>
                </c:pt>
                <c:pt idx="2">
                  <c:v>5</c:v>
                </c:pt>
                <c:pt idx="3">
                  <c:v>31</c:v>
                </c:pt>
              </c:numCache>
            </c:numRef>
          </c:val>
        </c:ser>
        <c:axId val="79039872"/>
        <c:axId val="79058048"/>
      </c:barChart>
      <c:catAx>
        <c:axId val="79039872"/>
        <c:scaling>
          <c:orientation val="minMax"/>
        </c:scaling>
        <c:axPos val="b"/>
        <c:majorTickMark val="none"/>
        <c:tickLblPos val="nextTo"/>
        <c:crossAx val="79058048"/>
        <c:crosses val="autoZero"/>
        <c:auto val="1"/>
        <c:lblAlgn val="ctr"/>
        <c:lblOffset val="100"/>
      </c:catAx>
      <c:valAx>
        <c:axId val="79058048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9039872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</a:t>
            </a:r>
            <a:r>
              <a:rPr lang="it-IT" baseline="0"/>
              <a:t> DIDATTICA</a:t>
            </a:r>
            <a:endParaRPr lang="it-IT"/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5000">
                  <a:srgbClr val="FFC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Foglio1!$B$6:$E$7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Mio figlio/a considera stimolante il lavoro scolastico.</c:v>
                  </c:pt>
                </c:lvl>
              </c:multiLvlStrCache>
            </c:multiLvlStrRef>
          </c:cat>
          <c:val>
            <c:numRef>
              <c:f>Foglio1!$B$8:$E$8</c:f>
              <c:numCache>
                <c:formatCode>General</c:formatCode>
                <c:ptCount val="4"/>
                <c:pt idx="0">
                  <c:v>37</c:v>
                </c:pt>
                <c:pt idx="1">
                  <c:v>31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axId val="73429760"/>
        <c:axId val="73431296"/>
      </c:barChart>
      <c:catAx>
        <c:axId val="734297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3431296"/>
        <c:crosses val="autoZero"/>
        <c:auto val="1"/>
        <c:lblAlgn val="ctr"/>
        <c:lblOffset val="100"/>
      </c:catAx>
      <c:valAx>
        <c:axId val="73431296"/>
        <c:scaling>
          <c:orientation val="minMax"/>
          <c:max val="75"/>
        </c:scaling>
        <c:axPos val="l"/>
        <c:majorGridlines/>
        <c:numFmt formatCode="General" sourceLinked="1"/>
        <c:majorTickMark val="none"/>
        <c:tickLblPos val="nextTo"/>
        <c:crossAx val="7342976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QUESTIONARIO  </a:t>
            </a:r>
          </a:p>
        </c:rich>
      </c:tx>
      <c:layout/>
      <c:spPr>
        <a:solidFill>
          <a:srgbClr val="FF00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44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0" scaled="1"/>
              <a:tileRect/>
            </a:gradFill>
          </c:spPr>
          <c:dLbls>
            <c:txPr>
              <a:bodyPr/>
              <a:lstStyle/>
              <a:p>
                <a:pPr>
                  <a:defRPr b="0"/>
                </a:pPr>
                <a:endParaRPr lang="it-IT"/>
              </a:p>
            </c:txPr>
            <c:showVal val="1"/>
          </c:dLbls>
          <c:cat>
            <c:multiLvlStrRef>
              <c:f>Foglio1!$B$64:$E$65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Il questionario è di facile comprensione</c:v>
                  </c:pt>
                </c:lvl>
              </c:multiLvlStrCache>
            </c:multiLvlStrRef>
          </c:cat>
          <c:val>
            <c:numRef>
              <c:f>Foglio1!$B$66:$E$66</c:f>
              <c:numCache>
                <c:formatCode>General</c:formatCode>
                <c:ptCount val="4"/>
                <c:pt idx="0">
                  <c:v>69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axId val="79127680"/>
        <c:axId val="79129216"/>
      </c:barChart>
      <c:catAx>
        <c:axId val="79127680"/>
        <c:scaling>
          <c:orientation val="minMax"/>
        </c:scaling>
        <c:axPos val="b"/>
        <c:majorTickMark val="none"/>
        <c:tickLblPos val="nextTo"/>
        <c:crossAx val="79129216"/>
        <c:crosses val="autoZero"/>
        <c:auto val="1"/>
        <c:lblAlgn val="ctr"/>
        <c:lblOffset val="100"/>
      </c:catAx>
      <c:valAx>
        <c:axId val="79129216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9127680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QUESTIONARIO</a:t>
            </a:r>
            <a:endParaRPr lang="it-IT"/>
          </a:p>
        </c:rich>
      </c:tx>
      <c:layout/>
      <c:spPr>
        <a:solidFill>
          <a:srgbClr val="FF00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44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0" scaled="1"/>
            </a:gradFill>
          </c:spPr>
          <c:dLbls>
            <c:showVal val="1"/>
          </c:dLbls>
          <c:cat>
            <c:multiLvlStrRef>
              <c:f>Foglio1!$B$67:$E$68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Il presente questionario è uno strumento utile per migliorare la qualità del servizio scolastico</c:v>
                  </c:pt>
                </c:lvl>
              </c:multiLvlStrCache>
            </c:multiLvlStrRef>
          </c:cat>
          <c:val>
            <c:numRef>
              <c:f>Foglio1!$B$69:$E$69</c:f>
              <c:numCache>
                <c:formatCode>General</c:formatCode>
                <c:ptCount val="4"/>
                <c:pt idx="0">
                  <c:v>53</c:v>
                </c:pt>
                <c:pt idx="1">
                  <c:v>16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</c:ser>
        <c:axId val="79170560"/>
        <c:axId val="79172352"/>
      </c:barChart>
      <c:catAx>
        <c:axId val="791705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172352"/>
        <c:crosses val="autoZero"/>
        <c:auto val="1"/>
        <c:lblAlgn val="ctr"/>
        <c:lblOffset val="100"/>
      </c:catAx>
      <c:valAx>
        <c:axId val="7917235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917056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SCELTA</a:t>
            </a:r>
            <a:r>
              <a:rPr lang="it-IT" baseline="0"/>
              <a:t> SCUOLA</a:t>
            </a:r>
            <a:endParaRPr lang="it-IT"/>
          </a:p>
        </c:rich>
      </c:tx>
      <c:layout/>
      <c:spPr>
        <a:solidFill>
          <a:srgbClr val="FFCC66"/>
        </a:solidFill>
      </c:spPr>
    </c:title>
    <c:plotArea>
      <c:layout>
        <c:manualLayout>
          <c:layoutTarget val="inner"/>
          <c:xMode val="edge"/>
          <c:yMode val="edge"/>
          <c:x val="3.5718184779864957E-2"/>
          <c:y val="9.1394263412364923E-2"/>
          <c:w val="0.94912119402751849"/>
          <c:h val="0.81137055907016042"/>
        </c:manualLayout>
      </c:layout>
      <c:barChart>
        <c:barDir val="col"/>
        <c:grouping val="clustered"/>
        <c:ser>
          <c:idx val="0"/>
          <c:order val="0"/>
          <c:spPr>
            <a:gradFill>
              <a:gsLst>
                <a:gs pos="35000">
                  <a:srgbClr val="8064A2">
                    <a:lumMod val="40000"/>
                    <a:lumOff val="60000"/>
                  </a:srgbClr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lin ang="12000000" scaled="0"/>
            </a:gradFill>
          </c:spPr>
          <c:dLbls>
            <c:showVal val="1"/>
          </c:dLbls>
          <c:cat>
            <c:strRef>
              <c:f>Foglio1!$B$72:$E$72</c:f>
              <c:strCache>
                <c:ptCount val="4"/>
                <c:pt idx="0">
                  <c:v> Per la vicinanza a casa</c:v>
                </c:pt>
                <c:pt idx="1">
                  <c:v> Per l’offerta formativa</c:v>
                </c:pt>
                <c:pt idx="2">
                  <c:v> Per la preparazione che fornisce</c:v>
                </c:pt>
                <c:pt idx="3">
                  <c:v> Per i docenti che vi insegnano</c:v>
                </c:pt>
              </c:strCache>
            </c:strRef>
          </c:cat>
          <c:val>
            <c:numRef>
              <c:f>Foglio1!$B$73:$E$73</c:f>
              <c:numCache>
                <c:formatCode>General</c:formatCode>
                <c:ptCount val="4"/>
                <c:pt idx="0">
                  <c:v>50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</c:ser>
        <c:axId val="84493056"/>
        <c:axId val="84494592"/>
      </c:barChart>
      <c:catAx>
        <c:axId val="844930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84494592"/>
        <c:crosses val="autoZero"/>
        <c:auto val="1"/>
        <c:lblAlgn val="ctr"/>
        <c:lblOffset val="100"/>
      </c:catAx>
      <c:valAx>
        <c:axId val="8449459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8449305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 DIDATTICA</a:t>
            </a:r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5000">
                  <a:srgbClr val="FFC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Foglio1!$B$9:$E$10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 docenti mi fanno capire i punti di forza e di debolezza di mio figlio/a.     </c:v>
                  </c:pt>
                </c:lvl>
              </c:multiLvlStrCache>
            </c:multiLvlStrRef>
          </c:cat>
          <c:val>
            <c:numRef>
              <c:f>Foglio1!$B$11:$E$11</c:f>
              <c:numCache>
                <c:formatCode>General</c:formatCode>
                <c:ptCount val="4"/>
                <c:pt idx="0">
                  <c:v>59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axId val="75188480"/>
        <c:axId val="75194368"/>
      </c:barChart>
      <c:catAx>
        <c:axId val="751884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5194368"/>
        <c:crosses val="autoZero"/>
        <c:auto val="1"/>
        <c:lblAlgn val="ctr"/>
        <c:lblOffset val="100"/>
      </c:catAx>
      <c:valAx>
        <c:axId val="75194368"/>
        <c:scaling>
          <c:orientation val="minMax"/>
          <c:max val="75"/>
        </c:scaling>
        <c:axPos val="l"/>
        <c:majorGridlines/>
        <c:numFmt formatCode="General" sourceLinked="1"/>
        <c:tickLblPos val="nextTo"/>
        <c:crossAx val="7518848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 DIDATTICA</a:t>
            </a:r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5000">
                  <a:srgbClr val="FFC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Foglio1!$B$12:$E$13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scuola esplicita quali risultati scolastici si aspetta da mio figlio/a</c:v>
                  </c:pt>
                </c:lvl>
              </c:multiLvlStrCache>
            </c:multiLvlStrRef>
          </c:cat>
          <c:val>
            <c:numRef>
              <c:f>Foglio1!$B$14:$E$14</c:f>
              <c:numCache>
                <c:formatCode>General</c:formatCode>
                <c:ptCount val="4"/>
                <c:pt idx="0">
                  <c:v>47</c:v>
                </c:pt>
                <c:pt idx="1">
                  <c:v>22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axId val="75264000"/>
        <c:axId val="75265536"/>
      </c:barChart>
      <c:catAx>
        <c:axId val="75264000"/>
        <c:scaling>
          <c:orientation val="minMax"/>
        </c:scaling>
        <c:axPos val="b"/>
        <c:majorTickMark val="none"/>
        <c:tickLblPos val="nextTo"/>
        <c:crossAx val="75265536"/>
        <c:crosses val="autoZero"/>
        <c:auto val="1"/>
        <c:lblAlgn val="ctr"/>
        <c:lblOffset val="100"/>
      </c:catAx>
      <c:valAx>
        <c:axId val="75265536"/>
        <c:scaling>
          <c:orientation val="minMax"/>
          <c:max val="75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5264000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 DIDATTICA</a:t>
            </a:r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5000">
                  <a:srgbClr val="FFC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Foglio1!$B$15:$E$16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scheda di valutazione mi dà utili informazioni sui progressi di mio figlio/a</c:v>
                  </c:pt>
                </c:lvl>
              </c:multiLvlStrCache>
            </c:multiLvlStrRef>
          </c:cat>
          <c:val>
            <c:numRef>
              <c:f>Foglio1!$B$17:$E$17</c:f>
              <c:numCache>
                <c:formatCode>General</c:formatCode>
                <c:ptCount val="4"/>
                <c:pt idx="0">
                  <c:v>55</c:v>
                </c:pt>
                <c:pt idx="1">
                  <c:v>17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axId val="75314304"/>
        <c:axId val="75315840"/>
      </c:barChart>
      <c:catAx>
        <c:axId val="75314304"/>
        <c:scaling>
          <c:orientation val="minMax"/>
        </c:scaling>
        <c:axPos val="b"/>
        <c:majorTickMark val="none"/>
        <c:tickLblPos val="nextTo"/>
        <c:crossAx val="75315840"/>
        <c:crosses val="autoZero"/>
        <c:auto val="1"/>
        <c:lblAlgn val="ctr"/>
        <c:lblOffset val="100"/>
      </c:catAx>
      <c:valAx>
        <c:axId val="75315840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5314304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B) RAPPORTI</a:t>
            </a:r>
            <a:r>
              <a:rPr lang="it-IT" baseline="0"/>
              <a:t> SCUOLA FAMIGLIA</a:t>
            </a:r>
            <a:endParaRPr lang="it-IT"/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  <a:tileRect r="-100000" b="-100000"/>
            </a:gradFill>
          </c:spPr>
          <c:dLbls>
            <c:showVal val="1"/>
          </c:dLbls>
          <c:cat>
            <c:multiLvlStrRef>
              <c:f>Foglio1!$B$19:$E$20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Durante gli incontri con i docenti ho modo di discutere serenamente della crescita globale di mio figlio/a</c:v>
                  </c:pt>
                </c:lvl>
              </c:multiLvlStrCache>
            </c:multiLvlStrRef>
          </c:cat>
          <c:val>
            <c:numRef>
              <c:f>Foglio1!$B$21:$E$21</c:f>
              <c:numCache>
                <c:formatCode>General</c:formatCode>
                <c:ptCount val="4"/>
                <c:pt idx="0">
                  <c:v>60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axId val="75389568"/>
        <c:axId val="75395456"/>
      </c:barChart>
      <c:catAx>
        <c:axId val="753895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5395456"/>
        <c:crosses val="autoZero"/>
        <c:auto val="1"/>
        <c:lblAlgn val="ctr"/>
        <c:lblOffset val="100"/>
      </c:catAx>
      <c:valAx>
        <c:axId val="75395456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538956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Foglio1!$B$22:$E$23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Gli incontri sono ben strutturati e organizzati</c:v>
                  </c:pt>
                </c:lvl>
              </c:multiLvlStrCache>
            </c:multiLvlStrRef>
          </c:cat>
          <c:val>
            <c:numRef>
              <c:f>Foglio1!$B$24:$E$24</c:f>
              <c:numCache>
                <c:formatCode>General</c:formatCode>
                <c:ptCount val="4"/>
                <c:pt idx="0">
                  <c:v>44</c:v>
                </c:pt>
                <c:pt idx="1">
                  <c:v>27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axId val="75424128"/>
        <c:axId val="75425664"/>
      </c:barChart>
      <c:catAx>
        <c:axId val="754241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5425664"/>
        <c:crosses val="autoZero"/>
        <c:auto val="1"/>
        <c:lblAlgn val="ctr"/>
        <c:lblOffset val="100"/>
      </c:catAx>
      <c:valAx>
        <c:axId val="75425664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542412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Foglio1!$B$25:$E$26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. Mi sento coinvolto nelle scelte educative della scuola.</c:v>
                  </c:pt>
                </c:lvl>
              </c:multiLvlStrCache>
            </c:multiLvlStrRef>
          </c:cat>
          <c:val>
            <c:numRef>
              <c:f>Foglio1!$B$27:$E$27</c:f>
              <c:numCache>
                <c:formatCode>General</c:formatCode>
                <c:ptCount val="4"/>
                <c:pt idx="0">
                  <c:v>30</c:v>
                </c:pt>
                <c:pt idx="1">
                  <c:v>26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</c:ser>
        <c:axId val="76752768"/>
        <c:axId val="76754304"/>
      </c:barChart>
      <c:catAx>
        <c:axId val="767527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754304"/>
        <c:crosses val="autoZero"/>
        <c:auto val="1"/>
        <c:lblAlgn val="ctr"/>
        <c:lblOffset val="100"/>
      </c:catAx>
      <c:valAx>
        <c:axId val="76754304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675276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52000">
                  <a:srgbClr val="92D05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path path="circle">
                <a:fillToRect l="100000" t="100000"/>
              </a:path>
            </a:gradFill>
          </c:spPr>
          <c:dLbls>
            <c:showVal val="1"/>
          </c:dLbls>
          <c:cat>
            <c:multiLvlStrRef>
              <c:f>Foglio1!$B$28:$E$29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Le informazioni sulle attività didattiche ed educative della classe sono sufficienti</c:v>
                  </c:pt>
                </c:lvl>
              </c:multiLvlStrCache>
            </c:multiLvlStrRef>
          </c:cat>
          <c:val>
            <c:numRef>
              <c:f>Foglio1!$B$30:$E$30</c:f>
              <c:numCache>
                <c:formatCode>General</c:formatCode>
                <c:ptCount val="4"/>
                <c:pt idx="0">
                  <c:v>47</c:v>
                </c:pt>
                <c:pt idx="1">
                  <c:v>22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axId val="76778880"/>
        <c:axId val="76801152"/>
      </c:barChart>
      <c:catAx>
        <c:axId val="767788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801152"/>
        <c:crosses val="autoZero"/>
        <c:auto val="1"/>
        <c:lblAlgn val="ctr"/>
        <c:lblOffset val="100"/>
      </c:catAx>
      <c:valAx>
        <c:axId val="76801152"/>
        <c:scaling>
          <c:orientation val="minMax"/>
          <c:max val="75"/>
          <c:min val="0"/>
        </c:scaling>
        <c:axPos val="l"/>
        <c:majorGridlines/>
        <c:numFmt formatCode="General" sourceLinked="1"/>
        <c:majorTickMark val="none"/>
        <c:tickLblPos val="nextTo"/>
        <c:crossAx val="7677888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rgb="FFFF00FF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rgb="FFFF00FF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rgb="FFFFCC66"/>
  </sheetPr>
  <sheetViews>
    <sheetView tabSelected="1"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87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84703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view="pageBreakPreview" topLeftCell="A67" zoomScale="60" zoomScaleNormal="75" zoomScalePageLayoutView="75" workbookViewId="0">
      <selection activeCell="B2" sqref="B2:E2"/>
    </sheetView>
  </sheetViews>
  <sheetFormatPr defaultColWidth="10.875" defaultRowHeight="22.5"/>
  <cols>
    <col min="1" max="1" width="11.5" style="7" customWidth="1"/>
    <col min="2" max="2" width="29.5" style="1" customWidth="1"/>
    <col min="3" max="3" width="33.125" style="1" customWidth="1"/>
    <col min="4" max="4" width="35" style="1" customWidth="1"/>
    <col min="5" max="5" width="30.625" style="1" customWidth="1"/>
    <col min="6" max="16384" width="10.875" style="1"/>
  </cols>
  <sheetData>
    <row r="1" spans="1:9" ht="45" customHeight="1">
      <c r="B1" s="37" t="s">
        <v>37</v>
      </c>
      <c r="C1" s="38"/>
      <c r="D1" s="38"/>
      <c r="E1" s="39"/>
      <c r="F1" s="14"/>
      <c r="G1" s="14"/>
      <c r="H1" s="14"/>
      <c r="I1" s="14"/>
    </row>
    <row r="2" spans="1:9" ht="50.1" customHeight="1">
      <c r="A2" s="15"/>
      <c r="B2" s="16" t="s">
        <v>9</v>
      </c>
      <c r="C2" s="17"/>
      <c r="D2" s="17"/>
      <c r="E2" s="18"/>
    </row>
    <row r="3" spans="1:9" ht="50.1" customHeight="1">
      <c r="A3" s="8">
        <v>1</v>
      </c>
      <c r="B3" s="35" t="s">
        <v>0</v>
      </c>
      <c r="C3" s="35"/>
      <c r="D3" s="35"/>
      <c r="E3" s="35"/>
    </row>
    <row r="4" spans="1:9" ht="57" customHeight="1">
      <c r="A4" s="9"/>
      <c r="B4" s="10" t="s">
        <v>1</v>
      </c>
      <c r="C4" s="13" t="s">
        <v>2</v>
      </c>
      <c r="D4" s="2" t="s">
        <v>3</v>
      </c>
      <c r="E4" s="2" t="s">
        <v>4</v>
      </c>
    </row>
    <row r="5" spans="1:9" ht="57" customHeight="1">
      <c r="A5" s="9"/>
      <c r="B5" s="2">
        <f>14+9+16+14</f>
        <v>53</v>
      </c>
      <c r="C5" s="2">
        <f>5+8+4</f>
        <v>17</v>
      </c>
      <c r="D5" s="2">
        <f>1+2+2</f>
        <v>5</v>
      </c>
      <c r="E5" s="2">
        <f>0</f>
        <v>0</v>
      </c>
    </row>
    <row r="6" spans="1:9" ht="57" customHeight="1">
      <c r="A6" s="9">
        <v>2</v>
      </c>
      <c r="B6" s="35" t="s">
        <v>5</v>
      </c>
      <c r="C6" s="35"/>
      <c r="D6" s="35"/>
      <c r="E6" s="35"/>
    </row>
    <row r="7" spans="1:9" ht="57" customHeight="1">
      <c r="A7" s="9"/>
      <c r="B7" s="10" t="s">
        <v>1</v>
      </c>
      <c r="C7" s="13" t="s">
        <v>2</v>
      </c>
      <c r="D7" s="12" t="s">
        <v>3</v>
      </c>
      <c r="E7" s="12" t="s">
        <v>4</v>
      </c>
    </row>
    <row r="8" spans="1:9" ht="57" customHeight="1">
      <c r="A8" s="9"/>
      <c r="B8" s="2">
        <f>11+5+21</f>
        <v>37</v>
      </c>
      <c r="C8" s="11">
        <f>7+12+12</f>
        <v>31</v>
      </c>
      <c r="D8" s="11">
        <f>2+1+3</f>
        <v>6</v>
      </c>
      <c r="E8" s="11">
        <f>0</f>
        <v>0</v>
      </c>
    </row>
    <row r="9" spans="1:9" ht="57" customHeight="1">
      <c r="A9" s="9">
        <v>3</v>
      </c>
      <c r="B9" s="29" t="s">
        <v>6</v>
      </c>
      <c r="C9" s="30"/>
      <c r="D9" s="30"/>
      <c r="E9" s="31"/>
      <c r="F9" s="4"/>
      <c r="G9" s="4"/>
      <c r="H9" s="4"/>
    </row>
    <row r="10" spans="1:9" ht="57" customHeight="1">
      <c r="A10" s="9"/>
      <c r="B10" s="10" t="s">
        <v>1</v>
      </c>
      <c r="C10" s="13" t="s">
        <v>2</v>
      </c>
      <c r="D10" s="11" t="s">
        <v>3</v>
      </c>
      <c r="E10" s="11" t="s">
        <v>4</v>
      </c>
    </row>
    <row r="11" spans="1:9" ht="57" customHeight="1">
      <c r="A11" s="9"/>
      <c r="B11" s="11">
        <f>15+14+30</f>
        <v>59</v>
      </c>
      <c r="C11" s="11">
        <f>5+4+5</f>
        <v>14</v>
      </c>
      <c r="D11" s="11">
        <f>0+1+1</f>
        <v>2</v>
      </c>
      <c r="E11" s="11">
        <f>0</f>
        <v>0</v>
      </c>
    </row>
    <row r="12" spans="1:9" ht="57" customHeight="1">
      <c r="A12" s="9">
        <v>4</v>
      </c>
      <c r="B12" s="32" t="s">
        <v>7</v>
      </c>
      <c r="C12" s="33"/>
      <c r="D12" s="33"/>
      <c r="E12" s="34"/>
      <c r="F12" s="5"/>
      <c r="G12" s="5"/>
    </row>
    <row r="13" spans="1:9" ht="57" customHeight="1">
      <c r="A13" s="9"/>
      <c r="B13" s="10" t="s">
        <v>1</v>
      </c>
      <c r="C13" s="13" t="s">
        <v>2</v>
      </c>
      <c r="D13" s="11" t="s">
        <v>3</v>
      </c>
      <c r="E13" s="11" t="s">
        <v>4</v>
      </c>
    </row>
    <row r="14" spans="1:9" ht="57" customHeight="1">
      <c r="A14" s="9"/>
      <c r="B14" s="11">
        <f>12+10+25</f>
        <v>47</v>
      </c>
      <c r="C14" s="11">
        <f>8+6+8</f>
        <v>22</v>
      </c>
      <c r="D14" s="11">
        <f>0+1+2</f>
        <v>3</v>
      </c>
      <c r="E14" s="11">
        <f>0+2+1</f>
        <v>3</v>
      </c>
    </row>
    <row r="15" spans="1:9" ht="57" customHeight="1">
      <c r="A15" s="9">
        <v>5</v>
      </c>
      <c r="B15" s="29" t="s">
        <v>8</v>
      </c>
      <c r="C15" s="30"/>
      <c r="D15" s="30"/>
      <c r="E15" s="31"/>
      <c r="F15" s="6"/>
      <c r="G15" s="6"/>
      <c r="H15" s="6"/>
    </row>
    <row r="16" spans="1:9" ht="57" customHeight="1">
      <c r="A16" s="9"/>
      <c r="B16" s="10" t="s">
        <v>1</v>
      </c>
      <c r="C16" s="13" t="s">
        <v>2</v>
      </c>
      <c r="D16" s="11" t="s">
        <v>3</v>
      </c>
      <c r="E16" s="11" t="s">
        <v>4</v>
      </c>
    </row>
    <row r="17" spans="1:8" ht="57" customHeight="1">
      <c r="A17" s="9"/>
      <c r="B17" s="11">
        <f>15+12+28</f>
        <v>55</v>
      </c>
      <c r="C17" s="11">
        <f>5+5+7</f>
        <v>17</v>
      </c>
      <c r="D17" s="11">
        <f>0+2+1</f>
        <v>3</v>
      </c>
      <c r="E17" s="11">
        <f>0</f>
        <v>0</v>
      </c>
    </row>
    <row r="18" spans="1:8" ht="57" customHeight="1">
      <c r="A18" s="9"/>
      <c r="B18" s="19" t="s">
        <v>31</v>
      </c>
      <c r="C18" s="20"/>
      <c r="D18" s="20"/>
      <c r="E18" s="21"/>
    </row>
    <row r="19" spans="1:8" ht="63" customHeight="1">
      <c r="A19" s="9">
        <v>6</v>
      </c>
      <c r="B19" s="26" t="s">
        <v>10</v>
      </c>
      <c r="C19" s="27"/>
      <c r="D19" s="27"/>
      <c r="E19" s="28"/>
      <c r="F19" s="4"/>
      <c r="G19" s="4"/>
      <c r="H19" s="4"/>
    </row>
    <row r="20" spans="1:8" ht="57" customHeight="1">
      <c r="A20" s="9"/>
      <c r="B20" s="10" t="s">
        <v>1</v>
      </c>
      <c r="C20" s="13" t="s">
        <v>2</v>
      </c>
      <c r="D20" s="11" t="s">
        <v>3</v>
      </c>
      <c r="E20" s="11" t="s">
        <v>4</v>
      </c>
    </row>
    <row r="21" spans="1:8" ht="57" customHeight="1">
      <c r="A21" s="9"/>
      <c r="B21" s="11">
        <f>15+16+29</f>
        <v>60</v>
      </c>
      <c r="C21" s="11">
        <f>4+2+6</f>
        <v>12</v>
      </c>
      <c r="D21" s="11">
        <f>0+1+1</f>
        <v>2</v>
      </c>
      <c r="E21" s="11">
        <v>1</v>
      </c>
      <c r="F21" s="3"/>
      <c r="G21" s="3"/>
      <c r="H21" s="3"/>
    </row>
    <row r="22" spans="1:8" ht="57" customHeight="1">
      <c r="A22" s="9">
        <v>7</v>
      </c>
      <c r="B22" s="26" t="s">
        <v>34</v>
      </c>
      <c r="C22" s="27"/>
      <c r="D22" s="27"/>
      <c r="E22" s="28"/>
    </row>
    <row r="23" spans="1:8" ht="57" customHeight="1">
      <c r="A23" s="9"/>
      <c r="B23" s="10" t="s">
        <v>1</v>
      </c>
      <c r="C23" s="13" t="s">
        <v>2</v>
      </c>
      <c r="D23" s="12" t="s">
        <v>3</v>
      </c>
      <c r="E23" s="12" t="s">
        <v>4</v>
      </c>
    </row>
    <row r="24" spans="1:8" ht="57" customHeight="1">
      <c r="A24" s="9"/>
      <c r="B24" s="2">
        <f>15+6+23</f>
        <v>44</v>
      </c>
      <c r="C24" s="12">
        <f>5+11+11</f>
        <v>27</v>
      </c>
      <c r="D24" s="12">
        <f>0+2+1</f>
        <v>3</v>
      </c>
      <c r="E24" s="12">
        <f>0</f>
        <v>0</v>
      </c>
    </row>
    <row r="25" spans="1:8" ht="57" customHeight="1">
      <c r="A25" s="9">
        <v>8</v>
      </c>
      <c r="B25" s="22" t="s">
        <v>11</v>
      </c>
      <c r="C25" s="23"/>
      <c r="D25" s="23"/>
      <c r="E25" s="24"/>
    </row>
    <row r="26" spans="1:8" ht="57" customHeight="1">
      <c r="A26" s="9"/>
      <c r="B26" s="10" t="s">
        <v>1</v>
      </c>
      <c r="C26" s="13" t="s">
        <v>2</v>
      </c>
      <c r="D26" s="12" t="s">
        <v>3</v>
      </c>
      <c r="E26" s="12" t="s">
        <v>4</v>
      </c>
    </row>
    <row r="27" spans="1:8" ht="57" customHeight="1">
      <c r="A27" s="9"/>
      <c r="B27" s="2">
        <f>9+5+16</f>
        <v>30</v>
      </c>
      <c r="C27" s="2">
        <f>5+8+13</f>
        <v>26</v>
      </c>
      <c r="D27" s="2">
        <f>4+4+3</f>
        <v>11</v>
      </c>
      <c r="E27" s="2">
        <f>2+2</f>
        <v>4</v>
      </c>
    </row>
    <row r="28" spans="1:8" ht="63.95" customHeight="1">
      <c r="A28" s="9">
        <v>9</v>
      </c>
      <c r="B28" s="22" t="s">
        <v>12</v>
      </c>
      <c r="C28" s="23"/>
      <c r="D28" s="23"/>
      <c r="E28" s="24"/>
    </row>
    <row r="29" spans="1:8" ht="57" customHeight="1">
      <c r="A29" s="9"/>
      <c r="B29" s="10" t="s">
        <v>1</v>
      </c>
      <c r="C29" s="13" t="s">
        <v>2</v>
      </c>
      <c r="D29" s="12" t="s">
        <v>3</v>
      </c>
      <c r="E29" s="12" t="s">
        <v>4</v>
      </c>
    </row>
    <row r="30" spans="1:8" ht="57" customHeight="1">
      <c r="A30" s="9"/>
      <c r="B30" s="12">
        <f>11+10+26</f>
        <v>47</v>
      </c>
      <c r="C30" s="12">
        <f>7+7+8</f>
        <v>22</v>
      </c>
      <c r="D30" s="12">
        <f>1+2+1</f>
        <v>4</v>
      </c>
      <c r="E30" s="12">
        <f>0</f>
        <v>0</v>
      </c>
    </row>
    <row r="31" spans="1:8" ht="57" customHeight="1">
      <c r="A31" s="9">
        <v>10</v>
      </c>
      <c r="B31" s="25" t="s">
        <v>13</v>
      </c>
      <c r="C31" s="25"/>
      <c r="D31" s="25"/>
      <c r="E31" s="25"/>
    </row>
    <row r="32" spans="1:8" ht="57" customHeight="1">
      <c r="A32" s="9"/>
      <c r="B32" s="10" t="s">
        <v>1</v>
      </c>
      <c r="C32" s="13" t="s">
        <v>2</v>
      </c>
      <c r="D32" s="12" t="s">
        <v>3</v>
      </c>
      <c r="E32" s="12" t="s">
        <v>4</v>
      </c>
    </row>
    <row r="33" spans="1:12" ht="57" customHeight="1">
      <c r="A33" s="9"/>
      <c r="B33" s="12">
        <f>19+14+33</f>
        <v>66</v>
      </c>
      <c r="C33" s="12">
        <f>0+5+1</f>
        <v>6</v>
      </c>
      <c r="D33" s="12">
        <f>1+1</f>
        <v>2</v>
      </c>
      <c r="E33" s="12">
        <f>0</f>
        <v>0</v>
      </c>
    </row>
    <row r="34" spans="1:12" ht="57" customHeight="1">
      <c r="A34" s="9">
        <v>11</v>
      </c>
      <c r="B34" s="25" t="s">
        <v>14</v>
      </c>
      <c r="C34" s="25"/>
      <c r="D34" s="25"/>
      <c r="E34" s="25"/>
    </row>
    <row r="35" spans="1:12" ht="57" customHeight="1">
      <c r="A35" s="9"/>
      <c r="B35" s="10" t="s">
        <v>1</v>
      </c>
      <c r="C35" s="13" t="s">
        <v>2</v>
      </c>
      <c r="D35" s="12" t="s">
        <v>3</v>
      </c>
      <c r="E35" s="12" t="s">
        <v>4</v>
      </c>
    </row>
    <row r="36" spans="1:12" ht="57" customHeight="1">
      <c r="A36" s="9"/>
      <c r="B36" s="12">
        <f>20+17+35</f>
        <v>72</v>
      </c>
      <c r="C36" s="12">
        <f>0+1</f>
        <v>1</v>
      </c>
      <c r="D36" s="12">
        <f>0+1</f>
        <v>1</v>
      </c>
      <c r="E36" s="12">
        <f>0</f>
        <v>0</v>
      </c>
    </row>
    <row r="37" spans="1:12" ht="57" customHeight="1">
      <c r="A37" s="9">
        <v>12</v>
      </c>
      <c r="B37" s="25" t="s">
        <v>15</v>
      </c>
      <c r="C37" s="25"/>
      <c r="D37" s="25"/>
      <c r="E37" s="25"/>
    </row>
    <row r="38" spans="1:12" ht="57" customHeight="1">
      <c r="A38" s="9"/>
      <c r="B38" s="10" t="s">
        <v>1</v>
      </c>
      <c r="C38" s="13" t="s">
        <v>2</v>
      </c>
      <c r="D38" s="12" t="s">
        <v>3</v>
      </c>
      <c r="E38" s="12" t="s">
        <v>4</v>
      </c>
    </row>
    <row r="39" spans="1:12" ht="57" customHeight="1">
      <c r="A39" s="9"/>
      <c r="B39" s="12">
        <f>11+8+24</f>
        <v>43</v>
      </c>
      <c r="C39" s="12">
        <f>7+11+8</f>
        <v>26</v>
      </c>
      <c r="D39" s="12">
        <f>2+1</f>
        <v>3</v>
      </c>
      <c r="E39" s="12">
        <f>0+1</f>
        <v>1</v>
      </c>
    </row>
    <row r="40" spans="1:12" ht="57" customHeight="1">
      <c r="A40" s="9"/>
      <c r="B40" s="42" t="s">
        <v>32</v>
      </c>
      <c r="C40" s="42"/>
      <c r="D40" s="42"/>
      <c r="E40" s="42"/>
    </row>
    <row r="41" spans="1:12" ht="57" customHeight="1">
      <c r="A41" s="9">
        <v>13</v>
      </c>
      <c r="B41" s="25" t="s">
        <v>16</v>
      </c>
      <c r="C41" s="25"/>
      <c r="D41" s="25"/>
      <c r="E41" s="25"/>
    </row>
    <row r="42" spans="1:12" ht="57" customHeight="1">
      <c r="A42" s="9"/>
      <c r="B42" s="10" t="s">
        <v>1</v>
      </c>
      <c r="C42" s="13" t="s">
        <v>2</v>
      </c>
      <c r="D42" s="12" t="s">
        <v>3</v>
      </c>
      <c r="E42" s="12" t="s">
        <v>4</v>
      </c>
    </row>
    <row r="43" spans="1:12" ht="62.1" customHeight="1">
      <c r="A43" s="9"/>
      <c r="B43" s="12">
        <f>5+3+25</f>
        <v>33</v>
      </c>
      <c r="C43" s="12">
        <f>12+15+9</f>
        <v>36</v>
      </c>
      <c r="D43" s="12">
        <f>3+1+1</f>
        <v>5</v>
      </c>
      <c r="E43" s="12">
        <f>0</f>
        <v>0</v>
      </c>
      <c r="F43" s="7"/>
      <c r="G43" s="7"/>
      <c r="H43" s="7"/>
      <c r="I43" s="7"/>
      <c r="J43" s="7"/>
      <c r="K43" s="7"/>
      <c r="L43" s="7"/>
    </row>
    <row r="44" spans="1:12" ht="62.1" customHeight="1">
      <c r="A44" s="9">
        <v>14</v>
      </c>
      <c r="B44" s="25" t="s">
        <v>17</v>
      </c>
      <c r="C44" s="25"/>
      <c r="D44" s="25"/>
      <c r="E44" s="25"/>
      <c r="F44" s="7"/>
      <c r="G44" s="7"/>
      <c r="H44" s="7"/>
      <c r="I44" s="7"/>
      <c r="J44" s="7"/>
      <c r="K44" s="7"/>
      <c r="L44" s="7"/>
    </row>
    <row r="45" spans="1:12" ht="62.1" customHeight="1">
      <c r="A45" s="9"/>
      <c r="B45" s="10" t="s">
        <v>1</v>
      </c>
      <c r="C45" s="13" t="s">
        <v>2</v>
      </c>
      <c r="D45" s="12" t="s">
        <v>3</v>
      </c>
      <c r="E45" s="12" t="s">
        <v>4</v>
      </c>
      <c r="F45" s="7"/>
      <c r="G45" s="7"/>
      <c r="H45" s="7"/>
      <c r="I45" s="7"/>
      <c r="J45" s="7"/>
      <c r="K45" s="7"/>
      <c r="L45" s="7"/>
    </row>
    <row r="46" spans="1:12" ht="62.1" customHeight="1">
      <c r="A46" s="9"/>
      <c r="B46" s="12">
        <f>12+5+25</f>
        <v>42</v>
      </c>
      <c r="C46" s="12">
        <f>5+12+10</f>
        <v>27</v>
      </c>
      <c r="D46" s="12">
        <f>2+1</f>
        <v>3</v>
      </c>
      <c r="E46" s="12">
        <f>1+1</f>
        <v>2</v>
      </c>
      <c r="F46" s="7"/>
      <c r="G46" s="7"/>
      <c r="H46" s="7"/>
      <c r="I46" s="7"/>
      <c r="J46" s="7"/>
      <c r="K46" s="7"/>
      <c r="L46" s="7"/>
    </row>
    <row r="47" spans="1:12" ht="62.1" customHeight="1">
      <c r="A47" s="9"/>
      <c r="B47" s="41" t="s">
        <v>33</v>
      </c>
      <c r="C47" s="41"/>
      <c r="D47" s="41"/>
      <c r="E47" s="41"/>
      <c r="F47" s="7"/>
      <c r="G47" s="7"/>
      <c r="H47" s="7"/>
      <c r="I47" s="7"/>
      <c r="J47" s="7"/>
      <c r="K47" s="7"/>
      <c r="L47" s="7"/>
    </row>
    <row r="48" spans="1:12" ht="62.1" customHeight="1">
      <c r="A48" s="9">
        <v>15</v>
      </c>
      <c r="B48" s="25" t="s">
        <v>18</v>
      </c>
      <c r="C48" s="25"/>
      <c r="D48" s="25"/>
      <c r="E48" s="25"/>
      <c r="F48" s="7"/>
      <c r="G48" s="7"/>
      <c r="H48" s="7"/>
      <c r="I48" s="7"/>
      <c r="J48" s="7"/>
      <c r="K48" s="7"/>
      <c r="L48" s="7"/>
    </row>
    <row r="49" spans="1:12" ht="62.1" customHeight="1">
      <c r="A49" s="9"/>
      <c r="B49" s="10" t="s">
        <v>1</v>
      </c>
      <c r="C49" s="13" t="s">
        <v>2</v>
      </c>
      <c r="D49" s="12" t="s">
        <v>3</v>
      </c>
      <c r="E49" s="12" t="s">
        <v>4</v>
      </c>
      <c r="F49" s="7"/>
      <c r="G49" s="7"/>
      <c r="H49" s="7"/>
      <c r="I49" s="7"/>
      <c r="J49" s="7"/>
      <c r="K49" s="7"/>
      <c r="L49" s="7"/>
    </row>
    <row r="50" spans="1:12" ht="62.1" customHeight="1">
      <c r="A50" s="9"/>
      <c r="B50" s="12">
        <f>8+7+16</f>
        <v>31</v>
      </c>
      <c r="C50" s="12">
        <f>9+4+11</f>
        <v>24</v>
      </c>
      <c r="D50" s="12">
        <f>2+8+4</f>
        <v>14</v>
      </c>
      <c r="E50" s="12">
        <f>1+5</f>
        <v>6</v>
      </c>
      <c r="F50" s="7"/>
      <c r="G50" s="7"/>
      <c r="H50" s="7"/>
      <c r="I50" s="7"/>
      <c r="J50" s="7"/>
      <c r="K50" s="7"/>
      <c r="L50" s="7"/>
    </row>
    <row r="51" spans="1:12" ht="62.1" customHeight="1">
      <c r="A51" s="9">
        <v>16</v>
      </c>
      <c r="B51" s="25" t="s">
        <v>19</v>
      </c>
      <c r="C51" s="25"/>
      <c r="D51" s="25"/>
      <c r="E51" s="25"/>
      <c r="F51" s="7"/>
      <c r="G51" s="7"/>
      <c r="H51" s="7"/>
      <c r="I51" s="7"/>
      <c r="J51" s="7"/>
      <c r="K51" s="7"/>
      <c r="L51" s="7"/>
    </row>
    <row r="52" spans="1:12" ht="62.1" customHeight="1">
      <c r="A52" s="9"/>
      <c r="B52" s="10" t="s">
        <v>1</v>
      </c>
      <c r="C52" s="13" t="s">
        <v>2</v>
      </c>
      <c r="D52" s="12" t="s">
        <v>3</v>
      </c>
      <c r="E52" s="12" t="s">
        <v>4</v>
      </c>
      <c r="F52" s="7"/>
      <c r="G52" s="7"/>
      <c r="H52" s="7"/>
      <c r="I52" s="7"/>
      <c r="J52" s="7"/>
      <c r="K52" s="7"/>
      <c r="L52" s="7"/>
    </row>
    <row r="53" spans="1:12" ht="62.1" customHeight="1">
      <c r="A53" s="9"/>
      <c r="B53" s="12">
        <f>16+5+23</f>
        <v>44</v>
      </c>
      <c r="C53" s="12">
        <f>1+12+4</f>
        <v>17</v>
      </c>
      <c r="D53" s="12">
        <f>1+0+1</f>
        <v>2</v>
      </c>
      <c r="E53" s="12">
        <f>2+2+8</f>
        <v>12</v>
      </c>
      <c r="F53" s="7"/>
      <c r="G53" s="7"/>
      <c r="H53" s="7"/>
      <c r="I53" s="7"/>
      <c r="J53" s="7"/>
      <c r="K53" s="7"/>
      <c r="L53" s="7"/>
    </row>
    <row r="54" spans="1:12" ht="62.1" customHeight="1">
      <c r="A54" s="9">
        <v>17</v>
      </c>
      <c r="B54" s="25" t="s">
        <v>20</v>
      </c>
      <c r="C54" s="25"/>
      <c r="D54" s="25"/>
      <c r="E54" s="25"/>
      <c r="F54" s="7"/>
      <c r="G54" s="7"/>
      <c r="H54" s="7"/>
      <c r="I54" s="7"/>
      <c r="J54" s="7"/>
      <c r="K54" s="7"/>
      <c r="L54" s="7"/>
    </row>
    <row r="55" spans="1:12" ht="62.1" customHeight="1">
      <c r="A55" s="9"/>
      <c r="B55" s="10" t="s">
        <v>1</v>
      </c>
      <c r="C55" s="13" t="s">
        <v>2</v>
      </c>
      <c r="D55" s="12" t="s">
        <v>3</v>
      </c>
      <c r="E55" s="12" t="s">
        <v>4</v>
      </c>
      <c r="F55" s="7"/>
      <c r="G55" s="7"/>
      <c r="H55" s="7"/>
      <c r="I55" s="7"/>
      <c r="J55" s="7"/>
      <c r="K55" s="7"/>
      <c r="L55" s="7"/>
    </row>
    <row r="56" spans="1:12" ht="62.1" customHeight="1">
      <c r="A56" s="9"/>
      <c r="B56" s="12">
        <f>19+15+32</f>
        <v>66</v>
      </c>
      <c r="C56" s="12">
        <f>1+2+3</f>
        <v>6</v>
      </c>
      <c r="D56" s="12">
        <f>0+1+1</f>
        <v>2</v>
      </c>
      <c r="E56" s="12">
        <f>0+1</f>
        <v>1</v>
      </c>
      <c r="F56" s="7"/>
      <c r="G56" s="7"/>
      <c r="H56" s="7"/>
      <c r="I56" s="7"/>
      <c r="J56" s="7"/>
      <c r="K56" s="7"/>
      <c r="L56" s="7"/>
    </row>
    <row r="57" spans="1:12" ht="62.1" customHeight="1">
      <c r="A57" s="9">
        <v>18</v>
      </c>
      <c r="B57" s="25" t="s">
        <v>21</v>
      </c>
      <c r="C57" s="25"/>
      <c r="D57" s="25"/>
      <c r="E57" s="25"/>
      <c r="F57" s="7"/>
      <c r="G57" s="7"/>
      <c r="H57" s="7"/>
      <c r="I57" s="7"/>
      <c r="J57" s="7"/>
      <c r="K57" s="7"/>
      <c r="L57" s="7"/>
    </row>
    <row r="58" spans="1:12" ht="62.1" customHeight="1">
      <c r="A58" s="9"/>
      <c r="B58" s="10" t="s">
        <v>1</v>
      </c>
      <c r="C58" s="13" t="s">
        <v>2</v>
      </c>
      <c r="D58" s="12" t="s">
        <v>3</v>
      </c>
      <c r="E58" s="12" t="s">
        <v>4</v>
      </c>
      <c r="F58" s="7"/>
      <c r="G58" s="7"/>
      <c r="H58" s="7"/>
      <c r="I58" s="7"/>
      <c r="J58" s="7"/>
      <c r="K58" s="7"/>
      <c r="L58" s="7"/>
    </row>
    <row r="59" spans="1:12" ht="62.1" customHeight="1">
      <c r="A59" s="9"/>
      <c r="B59" s="12">
        <f>6+2+12</f>
        <v>20</v>
      </c>
      <c r="C59" s="12">
        <f>5+8+5</f>
        <v>18</v>
      </c>
      <c r="D59" s="12">
        <f>2+3+3</f>
        <v>8</v>
      </c>
      <c r="E59" s="12">
        <f>7+6+15</f>
        <v>28</v>
      </c>
      <c r="F59" s="7"/>
      <c r="G59" s="7"/>
      <c r="H59" s="7"/>
      <c r="I59" s="7"/>
      <c r="J59" s="7"/>
      <c r="K59" s="7"/>
      <c r="L59" s="7"/>
    </row>
    <row r="60" spans="1:12" ht="62.1" customHeight="1">
      <c r="A60" s="9">
        <v>19</v>
      </c>
      <c r="B60" s="25" t="s">
        <v>22</v>
      </c>
      <c r="C60" s="25"/>
      <c r="D60" s="25"/>
      <c r="E60" s="25"/>
      <c r="F60" s="7"/>
      <c r="G60" s="7"/>
      <c r="H60" s="7"/>
      <c r="I60" s="7"/>
      <c r="J60" s="7"/>
      <c r="K60" s="7"/>
      <c r="L60" s="7"/>
    </row>
    <row r="61" spans="1:12" ht="62.1" customHeight="1">
      <c r="A61" s="9"/>
      <c r="B61" s="10" t="s">
        <v>1</v>
      </c>
      <c r="C61" s="13" t="s">
        <v>2</v>
      </c>
      <c r="D61" s="12" t="s">
        <v>3</v>
      </c>
      <c r="E61" s="12" t="s">
        <v>4</v>
      </c>
      <c r="F61" s="7"/>
      <c r="G61" s="7"/>
      <c r="H61" s="7"/>
      <c r="I61" s="7"/>
      <c r="J61" s="7"/>
      <c r="K61" s="7"/>
      <c r="L61" s="7"/>
    </row>
    <row r="62" spans="1:12" ht="62.1" customHeight="1">
      <c r="A62" s="9"/>
      <c r="B62" s="12">
        <f>6+2+13</f>
        <v>21</v>
      </c>
      <c r="C62" s="12">
        <f>6+8+3</f>
        <v>17</v>
      </c>
      <c r="D62" s="12">
        <f>0+2+3</f>
        <v>5</v>
      </c>
      <c r="E62" s="12">
        <f>8+7+16</f>
        <v>31</v>
      </c>
      <c r="F62" s="7"/>
      <c r="G62" s="7"/>
      <c r="H62" s="7"/>
      <c r="I62" s="7"/>
      <c r="J62" s="7"/>
      <c r="K62" s="7"/>
      <c r="L62" s="7"/>
    </row>
    <row r="63" spans="1:12" ht="62.1" customHeight="1">
      <c r="A63" s="9"/>
      <c r="B63" s="40" t="s">
        <v>23</v>
      </c>
      <c r="C63" s="40"/>
      <c r="D63" s="40"/>
      <c r="E63" s="40"/>
      <c r="F63" s="7"/>
      <c r="G63" s="7"/>
      <c r="H63" s="7"/>
      <c r="I63" s="7"/>
      <c r="J63" s="7"/>
      <c r="K63" s="7"/>
      <c r="L63" s="7"/>
    </row>
    <row r="64" spans="1:12" ht="62.1" customHeight="1">
      <c r="A64" s="9">
        <v>20</v>
      </c>
      <c r="B64" s="25" t="s">
        <v>24</v>
      </c>
      <c r="C64" s="25"/>
      <c r="D64" s="25"/>
      <c r="E64" s="25"/>
      <c r="F64" s="7"/>
      <c r="G64" s="7"/>
      <c r="H64" s="7"/>
      <c r="I64" s="7"/>
      <c r="J64" s="7"/>
      <c r="K64" s="7"/>
      <c r="L64" s="7"/>
    </row>
    <row r="65" spans="1:12" ht="62.1" customHeight="1">
      <c r="A65" s="9"/>
      <c r="B65" s="10" t="s">
        <v>1</v>
      </c>
      <c r="C65" s="13" t="s">
        <v>2</v>
      </c>
      <c r="D65" s="12" t="s">
        <v>3</v>
      </c>
      <c r="E65" s="12" t="s">
        <v>4</v>
      </c>
      <c r="F65" s="7"/>
      <c r="G65" s="7"/>
      <c r="H65" s="7"/>
      <c r="I65" s="7"/>
      <c r="J65" s="7"/>
      <c r="K65" s="7"/>
      <c r="L65" s="7"/>
    </row>
    <row r="66" spans="1:12" ht="62.1" customHeight="1">
      <c r="A66" s="9"/>
      <c r="B66" s="12">
        <f>19+15+35</f>
        <v>69</v>
      </c>
      <c r="C66" s="12">
        <f>1+3+1</f>
        <v>5</v>
      </c>
      <c r="D66" s="12">
        <f>0</f>
        <v>0</v>
      </c>
      <c r="E66" s="12">
        <f>0+1</f>
        <v>1</v>
      </c>
      <c r="F66" s="7"/>
      <c r="G66" s="7"/>
      <c r="H66" s="7"/>
      <c r="I66" s="7"/>
      <c r="J66" s="7"/>
      <c r="K66" s="7"/>
      <c r="L66" s="7"/>
    </row>
    <row r="67" spans="1:12" ht="62.1" customHeight="1">
      <c r="A67" s="9">
        <v>21</v>
      </c>
      <c r="B67" s="25" t="s">
        <v>25</v>
      </c>
      <c r="C67" s="25"/>
      <c r="D67" s="25"/>
      <c r="E67" s="25"/>
      <c r="F67" s="7"/>
      <c r="G67" s="7"/>
      <c r="H67" s="7"/>
      <c r="I67" s="7"/>
      <c r="J67" s="7"/>
      <c r="K67" s="7"/>
      <c r="L67" s="7"/>
    </row>
    <row r="68" spans="1:12" ht="62.1" customHeight="1">
      <c r="A68" s="9"/>
      <c r="B68" s="10" t="s">
        <v>1</v>
      </c>
      <c r="C68" s="13" t="s">
        <v>2</v>
      </c>
      <c r="D68" s="12" t="s">
        <v>3</v>
      </c>
      <c r="E68" s="12" t="s">
        <v>4</v>
      </c>
      <c r="F68" s="7"/>
      <c r="G68" s="7"/>
      <c r="H68" s="7"/>
      <c r="I68" s="7"/>
      <c r="J68" s="7"/>
      <c r="K68" s="7"/>
      <c r="L68" s="7"/>
    </row>
    <row r="69" spans="1:12" ht="62.1" customHeight="1">
      <c r="A69" s="9"/>
      <c r="B69" s="12">
        <f>13+12+28</f>
        <v>53</v>
      </c>
      <c r="C69" s="12">
        <f>5+6+5</f>
        <v>16</v>
      </c>
      <c r="D69" s="12">
        <f>1</f>
        <v>1</v>
      </c>
      <c r="E69" s="12">
        <f>1+1+3</f>
        <v>5</v>
      </c>
      <c r="F69" s="7"/>
      <c r="G69" s="7"/>
      <c r="H69" s="7"/>
      <c r="I69" s="7"/>
      <c r="J69" s="7"/>
      <c r="K69" s="7"/>
      <c r="L69" s="7"/>
    </row>
    <row r="70" spans="1:12" ht="62.1" customHeight="1">
      <c r="A70" s="9"/>
      <c r="B70" s="9"/>
      <c r="C70" s="9"/>
      <c r="D70" s="9"/>
      <c r="E70" s="9"/>
      <c r="F70" s="7"/>
      <c r="G70" s="7"/>
      <c r="H70" s="7"/>
      <c r="I70" s="7"/>
      <c r="J70" s="7"/>
      <c r="K70" s="7"/>
      <c r="L70" s="7"/>
    </row>
    <row r="71" spans="1:12" ht="62.1" customHeight="1">
      <c r="A71" s="9"/>
      <c r="B71" s="36" t="s">
        <v>26</v>
      </c>
      <c r="C71" s="36"/>
      <c r="D71" s="36"/>
      <c r="E71" s="36"/>
      <c r="F71" s="7"/>
      <c r="G71" s="7"/>
      <c r="H71" s="7"/>
      <c r="I71" s="7"/>
      <c r="J71" s="7"/>
      <c r="K71" s="7"/>
      <c r="L71" s="7"/>
    </row>
    <row r="72" spans="1:12" ht="62.1" customHeight="1">
      <c r="A72" s="9"/>
      <c r="B72" s="8" t="s">
        <v>27</v>
      </c>
      <c r="C72" s="9" t="s">
        <v>28</v>
      </c>
      <c r="D72" s="8" t="s">
        <v>29</v>
      </c>
      <c r="E72" s="8" t="s">
        <v>30</v>
      </c>
    </row>
    <row r="73" spans="1:12" ht="62.1" customHeight="1">
      <c r="A73" s="9"/>
      <c r="B73" s="12">
        <f>15+16+19</f>
        <v>50</v>
      </c>
      <c r="C73" s="12">
        <f>3+3+2</f>
        <v>8</v>
      </c>
      <c r="D73" s="12">
        <f>1+2+5</f>
        <v>8</v>
      </c>
      <c r="E73" s="12">
        <f>2+8</f>
        <v>10</v>
      </c>
    </row>
    <row r="76" spans="1:12">
      <c r="B76" s="1" t="s">
        <v>35</v>
      </c>
    </row>
    <row r="78" spans="1:12">
      <c r="B78" s="1" t="s">
        <v>36</v>
      </c>
    </row>
  </sheetData>
  <mergeCells count="28">
    <mergeCell ref="B71:E71"/>
    <mergeCell ref="B1:E1"/>
    <mergeCell ref="B57:E57"/>
    <mergeCell ref="B60:E60"/>
    <mergeCell ref="B63:E63"/>
    <mergeCell ref="B64:E64"/>
    <mergeCell ref="B67:E67"/>
    <mergeCell ref="B44:E44"/>
    <mergeCell ref="B47:E47"/>
    <mergeCell ref="B48:E48"/>
    <mergeCell ref="B51:E51"/>
    <mergeCell ref="B54:E54"/>
    <mergeCell ref="B34:E34"/>
    <mergeCell ref="B37:E37"/>
    <mergeCell ref="B40:E40"/>
    <mergeCell ref="B41:E41"/>
    <mergeCell ref="B2:E2"/>
    <mergeCell ref="B18:E18"/>
    <mergeCell ref="B25:E25"/>
    <mergeCell ref="B28:E28"/>
    <mergeCell ref="B31:E31"/>
    <mergeCell ref="B22:E22"/>
    <mergeCell ref="B9:E9"/>
    <mergeCell ref="B12:E12"/>
    <mergeCell ref="B15:E15"/>
    <mergeCell ref="B19:E19"/>
    <mergeCell ref="B3:E3"/>
    <mergeCell ref="B6:E6"/>
  </mergeCells>
  <pageMargins left="0.75" right="0.75" top="1" bottom="1" header="0.5" footer="0.5"/>
  <pageSetup paperSize="9" scale="49" orientation="portrait" horizontalDpi="4294967292" verticalDpi="4294967292" r:id="rId1"/>
  <rowBreaks count="3" manualBreakCount="3">
    <brk id="17" max="16383" man="1"/>
    <brk id="39" max="16383" man="1"/>
    <brk id="6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22</vt:i4>
      </vt:variant>
    </vt:vector>
  </HeadingPairs>
  <TitlesOfParts>
    <vt:vector size="24" baseType="lpstr">
      <vt:lpstr>Foglio1</vt:lpstr>
      <vt:lpstr>Foglio2</vt:lpstr>
      <vt:lpstr>DIDATTICA 1</vt:lpstr>
      <vt:lpstr>DIDATTICA 2 </vt:lpstr>
      <vt:lpstr>DIDATTICA 3</vt:lpstr>
      <vt:lpstr>DIDATTICA 4</vt:lpstr>
      <vt:lpstr>DIDATTICA 5</vt:lpstr>
      <vt:lpstr>SCU FAM 6</vt:lpstr>
      <vt:lpstr>SCU FAM 7</vt:lpstr>
      <vt:lpstr>SCU FAM 8</vt:lpstr>
      <vt:lpstr>SCU FAM 9</vt:lpstr>
      <vt:lpstr>SCU FAM 10</vt:lpstr>
      <vt:lpstr>SCU FAM 11</vt:lpstr>
      <vt:lpstr>SCU FAM 12</vt:lpstr>
      <vt:lpstr>EDI SER 13</vt:lpstr>
      <vt:lpstr>EDI SER 14</vt:lpstr>
      <vt:lpstr>UFFICI 15</vt:lpstr>
      <vt:lpstr>UFFICI 16</vt:lpstr>
      <vt:lpstr>UFFICI 17</vt:lpstr>
      <vt:lpstr>UFFICI 18</vt:lpstr>
      <vt:lpstr>UFFICI 19</vt:lpstr>
      <vt:lpstr>QUESTIONARIO 20</vt:lpstr>
      <vt:lpstr>QUESTIONARIO 21</vt:lpstr>
      <vt:lpstr> SCELTA SCUOLA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enza portolano</dc:creator>
  <cp:lastModifiedBy>user</cp:lastModifiedBy>
  <cp:lastPrinted>2014-06-17T14:18:30Z</cp:lastPrinted>
  <dcterms:created xsi:type="dcterms:W3CDTF">2014-01-13T17:32:40Z</dcterms:created>
  <dcterms:modified xsi:type="dcterms:W3CDTF">2014-06-17T14:22:21Z</dcterms:modified>
</cp:coreProperties>
</file>